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8615" windowHeight="124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<sst xmlns="http://schemas.openxmlformats.org/spreadsheetml/2006/main" count="50" uniqueCount="31">
  <si>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m</t>
  </si>
  <si>
    <t>pcs</t>
  </si>
  <si>
    <t>m2</t>
  </si>
  <si>
    <t>grad</t>
  </si>
  <si>
    <t>Länge des Hauses B</t>
  </si>
  <si>
    <t>Tiefe des Hauses A X 2</t>
  </si>
  <si>
    <t>Dachneigung</t>
  </si>
  <si>
    <t>Höhe des Daches Traufe (Dachrinne) C</t>
  </si>
  <si>
    <t>Anzahl der Trennwände in der Länge</t>
  </si>
  <si>
    <t>Anzahl der Trennwände in der Breite</t>
  </si>
  <si>
    <t>Berechnung des Preises eines Holzhaus massiv</t>
  </si>
  <si>
    <t>Vordach, Dachrinne parallel dem First F</t>
  </si>
  <si>
    <t>Vordach, Gibel E</t>
  </si>
  <si>
    <t>Wandhöhe D</t>
  </si>
  <si>
    <t>Höhe D - C</t>
  </si>
  <si>
    <t>First Höhe H</t>
  </si>
  <si>
    <t>Fläche zwei tiefe Seiten</t>
  </si>
  <si>
    <t>Fläche zwei lange Seiten</t>
  </si>
  <si>
    <t>Fläche der Trennwände (Breite)</t>
  </si>
  <si>
    <t>Fläche der Trennwände (Länge)</t>
  </si>
  <si>
    <t>Länge des Daches</t>
  </si>
  <si>
    <t>Länge der Dachneigung ohne Vordach</t>
  </si>
  <si>
    <t>Länge des Vordaches</t>
  </si>
  <si>
    <t>Länge des Sparren</t>
  </si>
  <si>
    <t>Fläche der beiden Dachseiten</t>
  </si>
  <si>
    <t>Fläche der Bodenplatte</t>
  </si>
  <si>
    <t>Fläche Massivholz</t>
  </si>
  <si>
    <t>Fläche Isolierung</t>
  </si>
  <si>
    <r>
      <t xml:space="preserve">cos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X / R (Der Cosinus ist gleich dem für die Teilung der Grundlage der Hypotenuse).</t>
    </r>
  </si>
  <si>
    <r>
      <t xml:space="preserve">sin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R (Der Sinus entspricht der Teilung des gegenüberliegenden Seite der Hypotenuse).</t>
    </r>
  </si>
  <si>
    <r>
      <t xml:space="preserve">tg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X (Die Tangente entspricht der Teilung des gegenüberliegenden Seite der Basis).</t>
    </r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</si>
</sst>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&quot;SFr.&quot;\ #,##0.00"/>
    <numFmt numFmtId="167" formatCode="[$€-2]\ #,##0.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6</xdr:row>
      <xdr:rowOff>38100</xdr:rowOff>
    </xdr:from>
    <xdr:to>
      <xdr:col>6</xdr:col>
      <xdr:colOff>28575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04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419100</xdr:colOff>
      <xdr:row>19</xdr:row>
      <xdr:rowOff>9525</xdr:rowOff>
    </xdr:to>
    <xdr:sp>
      <xdr:nvSpPr>
        <xdr:cNvPr id="2" name="Line 7"/>
        <xdr:cNvSpPr>
          <a:spLocks/>
        </xdr:cNvSpPr>
      </xdr:nvSpPr>
      <xdr:spPr>
        <a:xfrm>
          <a:off x="4229100" y="7429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</xdr:row>
      <xdr:rowOff>133350</xdr:rowOff>
    </xdr:from>
    <xdr:to>
      <xdr:col>3</xdr:col>
      <xdr:colOff>419100</xdr:colOff>
      <xdr:row>3</xdr:row>
      <xdr:rowOff>133350</xdr:rowOff>
    </xdr:to>
    <xdr:sp>
      <xdr:nvSpPr>
        <xdr:cNvPr id="3" name="Line 8"/>
        <xdr:cNvSpPr>
          <a:spLocks/>
        </xdr:cNvSpPr>
      </xdr:nvSpPr>
      <xdr:spPr>
        <a:xfrm flipH="1">
          <a:off x="3914775" y="71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142875</xdr:rowOff>
    </xdr:from>
    <xdr:to>
      <xdr:col>3</xdr:col>
      <xdr:colOff>419100</xdr:colOff>
      <xdr:row>18</xdr:row>
      <xdr:rowOff>142875</xdr:rowOff>
    </xdr:to>
    <xdr:sp>
      <xdr:nvSpPr>
        <xdr:cNvPr id="4" name="Line 9"/>
        <xdr:cNvSpPr>
          <a:spLocks/>
        </xdr:cNvSpPr>
      </xdr:nvSpPr>
      <xdr:spPr>
        <a:xfrm flipH="1">
          <a:off x="3876675" y="3152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123825</xdr:rowOff>
    </xdr:from>
    <xdr:to>
      <xdr:col>4</xdr:col>
      <xdr:colOff>142875</xdr:colOff>
      <xdr:row>18</xdr:row>
      <xdr:rowOff>28575</xdr:rowOff>
    </xdr:to>
    <xdr:sp>
      <xdr:nvSpPr>
        <xdr:cNvPr id="5" name="AutoShape 10"/>
        <xdr:cNvSpPr>
          <a:spLocks/>
        </xdr:cNvSpPr>
      </xdr:nvSpPr>
      <xdr:spPr>
        <a:xfrm rot="16665260">
          <a:off x="4171950" y="704850"/>
          <a:ext cx="542925" cy="23336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Daten die Sie eingeben müssen
</a:t>
          </a:r>
        </a:p>
      </xdr:txBody>
    </xdr:sp>
    <xdr:clientData/>
  </xdr:twoCellAnchor>
  <xdr:twoCellAnchor editAs="oneCell">
    <xdr:from>
      <xdr:col>4</xdr:col>
      <xdr:colOff>9525</xdr:colOff>
      <xdr:row>19</xdr:row>
      <xdr:rowOff>19050</xdr:rowOff>
    </xdr:from>
    <xdr:to>
      <xdr:col>12</xdr:col>
      <xdr:colOff>9525</xdr:colOff>
      <xdr:row>43</xdr:row>
      <xdr:rowOff>114300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3190875"/>
          <a:ext cx="62674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34.28125" style="0" customWidth="1"/>
    <col min="3" max="3" width="11.421875" style="2" customWidth="1"/>
    <col min="5" max="5" width="14.00390625" style="0" bestFit="1" customWidth="1"/>
  </cols>
  <sheetData>
    <row r="1" ht="20.25">
      <c r="A1" s="14" t="s">
        <v>10</v>
      </c>
    </row>
    <row r="5" spans="1:3" ht="12.75">
      <c r="A5" t="s">
        <v>4</v>
      </c>
      <c r="B5" s="6">
        <v>12</v>
      </c>
      <c r="C5" s="7" t="s">
        <v>0</v>
      </c>
    </row>
    <row r="7" spans="1:3" ht="12.75">
      <c r="A7" t="s">
        <v>5</v>
      </c>
      <c r="B7" s="6">
        <v>10</v>
      </c>
      <c r="C7" s="7" t="s">
        <v>0</v>
      </c>
    </row>
    <row r="8" ht="12.75"/>
    <row r="9" spans="1:3" ht="12.75">
      <c r="A9" t="s">
        <v>7</v>
      </c>
      <c r="B9" s="6">
        <v>5</v>
      </c>
      <c r="C9" s="7" t="s">
        <v>0</v>
      </c>
    </row>
    <row r="10" ht="12.75"/>
    <row r="11" spans="1:3" ht="12.75">
      <c r="A11" t="s">
        <v>6</v>
      </c>
      <c r="B11" s="6">
        <v>30</v>
      </c>
      <c r="C11" s="7" t="s">
        <v>3</v>
      </c>
    </row>
    <row r="12" ht="12.75">
      <c r="F12" s="2"/>
    </row>
    <row r="13" spans="1:6" ht="12.75">
      <c r="A13" t="s">
        <v>8</v>
      </c>
      <c r="B13" s="6">
        <v>1</v>
      </c>
      <c r="C13" s="7" t="s">
        <v>1</v>
      </c>
      <c r="F13" s="2"/>
    </row>
    <row r="14" ht="12.75">
      <c r="F14" s="2"/>
    </row>
    <row r="15" spans="1:3" ht="12.75">
      <c r="A15" t="s">
        <v>9</v>
      </c>
      <c r="B15" s="6">
        <v>1</v>
      </c>
      <c r="C15" s="7" t="s">
        <v>1</v>
      </c>
    </row>
    <row r="16" ht="12.75">
      <c r="F16" s="1" t="s">
        <v>29</v>
      </c>
    </row>
    <row r="17" spans="1:6" ht="12.75">
      <c r="A17" t="s">
        <v>11</v>
      </c>
      <c r="B17" s="6">
        <v>1</v>
      </c>
      <c r="C17" s="7" t="s">
        <v>0</v>
      </c>
      <c r="F17" s="1" t="s">
        <v>28</v>
      </c>
    </row>
    <row r="18" ht="12.75">
      <c r="F18" s="1" t="s">
        <v>30</v>
      </c>
    </row>
    <row r="19" spans="1:3" ht="12.75">
      <c r="A19" t="s">
        <v>12</v>
      </c>
      <c r="B19" s="6">
        <v>1</v>
      </c>
      <c r="C19" s="7" t="s">
        <v>0</v>
      </c>
    </row>
    <row r="20" ht="12.75"/>
    <row r="21" spans="1:3" ht="12.75">
      <c r="A21" t="s">
        <v>14</v>
      </c>
      <c r="B21" s="8">
        <f>TAN(B11*PI()/180)*B17</f>
        <v>0.5773502691896257</v>
      </c>
      <c r="C21" s="9" t="s">
        <v>0</v>
      </c>
    </row>
    <row r="22" ht="12.75"/>
    <row r="23" spans="1:3" ht="12.75">
      <c r="A23" t="s">
        <v>13</v>
      </c>
      <c r="B23" s="10">
        <f>B9+B21</f>
        <v>5.577350269189626</v>
      </c>
      <c r="C23" s="9" t="s">
        <v>0</v>
      </c>
    </row>
    <row r="24" ht="12.75"/>
    <row r="25" spans="1:3" ht="12.75">
      <c r="A25" t="s">
        <v>15</v>
      </c>
      <c r="B25" s="10">
        <f>TAN(B11*PI()/180)*B7/2+B9+B21</f>
        <v>8.464101615137755</v>
      </c>
      <c r="C25" s="9" t="s">
        <v>0</v>
      </c>
    </row>
    <row r="26" ht="12.75"/>
    <row r="27" spans="1:3" ht="12.75">
      <c r="A27" t="s">
        <v>17</v>
      </c>
      <c r="B27" s="5">
        <f>B5*B23*2</f>
        <v>133.85640646055103</v>
      </c>
      <c r="C27" s="11" t="s">
        <v>2</v>
      </c>
    </row>
    <row r="28" ht="12.75"/>
    <row r="29" spans="1:3" ht="12.75">
      <c r="A29" t="s">
        <v>16</v>
      </c>
      <c r="B29" s="5">
        <f>(((B25-B19)/2)+B19)*B7*2</f>
        <v>94.64101615137756</v>
      </c>
      <c r="C29" s="11" t="s">
        <v>2</v>
      </c>
    </row>
    <row r="30" ht="12.75"/>
    <row r="31" spans="1:3" ht="12.75">
      <c r="A31" t="s">
        <v>19</v>
      </c>
      <c r="B31" s="5">
        <f>B5*B25*B13</f>
        <v>101.56921938165306</v>
      </c>
      <c r="C31" s="11" t="s">
        <v>2</v>
      </c>
    </row>
    <row r="32" ht="12.75"/>
    <row r="33" spans="1:3" ht="12.75">
      <c r="A33" t="s">
        <v>18</v>
      </c>
      <c r="B33" s="5">
        <f>(((B25-B19)/2)+B19)*B7*B15</f>
        <v>47.32050807568878</v>
      </c>
      <c r="C33" s="11" t="s">
        <v>2</v>
      </c>
    </row>
    <row r="34" ht="12.75"/>
    <row r="35" spans="1:3" ht="12.75">
      <c r="A35" t="s">
        <v>20</v>
      </c>
      <c r="B35" s="10">
        <f>B5+(B17*2)</f>
        <v>14</v>
      </c>
      <c r="C35" s="9" t="s">
        <v>0</v>
      </c>
    </row>
    <row r="36" ht="12.75"/>
    <row r="37" spans="1:3" ht="12.75">
      <c r="A37" t="s">
        <v>21</v>
      </c>
      <c r="B37" s="10">
        <f>B7/2/COS(B11*PI()/180)</f>
        <v>5.773502691896257</v>
      </c>
      <c r="C37" s="9" t="s">
        <v>0</v>
      </c>
    </row>
    <row r="38" ht="12.75"/>
    <row r="39" spans="1:3" ht="12.75">
      <c r="A39" t="s">
        <v>22</v>
      </c>
      <c r="B39" s="10">
        <f>B17/COS(B11*PI()/180)</f>
        <v>1.1547005383792515</v>
      </c>
      <c r="C39" s="9" t="s">
        <v>0</v>
      </c>
    </row>
    <row r="40" ht="12.75"/>
    <row r="41" spans="1:3" ht="12.75">
      <c r="A41" t="s">
        <v>23</v>
      </c>
      <c r="B41" s="10">
        <f>B37+B39</f>
        <v>6.928203230275509</v>
      </c>
      <c r="C41" s="9" t="s">
        <v>0</v>
      </c>
    </row>
    <row r="42" ht="12.75"/>
    <row r="43" spans="1:3" ht="12.75">
      <c r="A43" t="s">
        <v>24</v>
      </c>
      <c r="B43" s="5">
        <f>B41*B35*2</f>
        <v>193.98969044771425</v>
      </c>
      <c r="C43" s="11" t="s">
        <v>2</v>
      </c>
    </row>
    <row r="44" ht="12.75"/>
    <row r="45" spans="1:3" ht="12.75">
      <c r="A45" t="s">
        <v>25</v>
      </c>
      <c r="B45" s="5">
        <f>B5*B7</f>
        <v>120</v>
      </c>
      <c r="C45" s="11" t="s">
        <v>2</v>
      </c>
    </row>
    <row r="47" spans="1:7" ht="12.75">
      <c r="A47" t="s">
        <v>26</v>
      </c>
      <c r="B47" s="5">
        <f>B45+B43+B33+B31+B29+B27</f>
        <v>691.3768405169847</v>
      </c>
      <c r="C47" s="11" t="s">
        <v>2</v>
      </c>
      <c r="D47" s="3">
        <v>180</v>
      </c>
      <c r="E47" s="3">
        <f>B47*D47</f>
        <v>124447.83129305724</v>
      </c>
      <c r="F47" s="4">
        <v>110</v>
      </c>
      <c r="G47" s="4">
        <f>F47*B47</f>
        <v>76051.45245686831</v>
      </c>
    </row>
    <row r="48" spans="4:6" ht="12.75">
      <c r="D48" s="3"/>
      <c r="F48" s="4"/>
    </row>
    <row r="49" spans="1:7" ht="12.75">
      <c r="A49" t="s">
        <v>27</v>
      </c>
      <c r="B49" s="5">
        <f>B43+B29+B27</f>
        <v>422.48711305964287</v>
      </c>
      <c r="C49" s="11" t="s">
        <v>2</v>
      </c>
      <c r="D49" s="3">
        <v>150</v>
      </c>
      <c r="E49" s="3">
        <f>B49*D49</f>
        <v>63373.06695894643</v>
      </c>
      <c r="F49" s="4">
        <v>95</v>
      </c>
      <c r="G49" s="4">
        <f>F49*B49</f>
        <v>40136.275740666075</v>
      </c>
    </row>
    <row r="50" ht="13.5" thickBot="1">
      <c r="F50" s="4"/>
    </row>
    <row r="51" spans="5:7" ht="13.5" thickBot="1">
      <c r="E51" s="12">
        <f>SUM(E47:E49)</f>
        <v>187820.89825200368</v>
      </c>
      <c r="G51" s="13">
        <f>SUM(G47:G49)</f>
        <v>116187.7281975344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Messerli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Messerli Pierre</dc:creator>
  <cp:keywords/>
  <dc:description/>
  <cp:lastModifiedBy>Stefan</cp:lastModifiedBy>
  <cp:lastPrinted>2007-06-21T19:07:46Z</cp:lastPrinted>
  <dcterms:created xsi:type="dcterms:W3CDTF">2007-06-21T17:51:16Z</dcterms:created>
  <dcterms:modified xsi:type="dcterms:W3CDTF">2008-02-05T14:47:49Z</dcterms:modified>
  <cp:category/>
  <cp:version/>
  <cp:contentType/>
  <cp:contentStatus/>
</cp:coreProperties>
</file>